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15576" windowHeight="9036"/>
  </bookViews>
  <sheets>
    <sheet name="Ind-WI T20" sheetId="10" r:id="rId1"/>
  </sheets>
  <calcPr calcId="145621"/>
</workbook>
</file>

<file path=xl/calcChain.xml><?xml version="1.0" encoding="utf-8"?>
<calcChain xmlns="http://schemas.openxmlformats.org/spreadsheetml/2006/main">
  <c r="H32" i="10" l="1"/>
  <c r="C32" i="10"/>
  <c r="C19" i="10"/>
  <c r="C20" i="10"/>
  <c r="G20" i="10"/>
  <c r="C7" i="10"/>
  <c r="C4" i="10"/>
  <c r="C6" i="10" s="1"/>
  <c r="C33" i="10"/>
  <c r="E19" i="10"/>
  <c r="C14" i="10"/>
  <c r="E14" i="10"/>
  <c r="C10" i="10"/>
  <c r="E10" i="10"/>
  <c r="C37" i="10" l="1"/>
  <c r="C34" i="10"/>
  <c r="C31" i="10"/>
  <c r="C25" i="10"/>
  <c r="C21" i="10"/>
  <c r="C17" i="10"/>
  <c r="C13" i="10"/>
  <c r="C9" i="10"/>
  <c r="C38" i="10" l="1"/>
</calcChain>
</file>

<file path=xl/sharedStrings.xml><?xml version="1.0" encoding="utf-8"?>
<sst xmlns="http://schemas.openxmlformats.org/spreadsheetml/2006/main" count="45" uniqueCount="37">
  <si>
    <t>President Box</t>
  </si>
  <si>
    <t>Grand Stand</t>
  </si>
  <si>
    <t>MCA Pavilion</t>
  </si>
  <si>
    <t>Garware Pavilion</t>
  </si>
  <si>
    <t>North Stand</t>
  </si>
  <si>
    <t>Vijay Merchant Pavilion</t>
  </si>
  <si>
    <t>Sunil Gavaskar Stand</t>
  </si>
  <si>
    <t>Vithal Divecha Pavilion</t>
  </si>
  <si>
    <t>TOTAL</t>
  </si>
  <si>
    <t>Garware Pavilion (Donors)</t>
  </si>
  <si>
    <t>Sub - Total</t>
  </si>
  <si>
    <t>MCA Pavilion (Donors)</t>
  </si>
  <si>
    <t>North Stand (Clubs)</t>
  </si>
  <si>
    <t>S. Tendulkar Stand (Clubs)</t>
  </si>
  <si>
    <t>S. Tendulkar Stand</t>
  </si>
  <si>
    <t>Vijay Merchant Pavilion (Public)</t>
  </si>
  <si>
    <t>Sunil Gavakar Stand-U</t>
  </si>
  <si>
    <t>Category</t>
  </si>
  <si>
    <t>Ticket Rates</t>
  </si>
  <si>
    <t>Capacity</t>
  </si>
  <si>
    <t>Vithal Divecha Pavilion (GCH)</t>
  </si>
  <si>
    <t>Garware Pavilion (GCH)</t>
  </si>
  <si>
    <t>Vijay Merchant Pavilion (Gym)</t>
  </si>
  <si>
    <t>Sunil Gavakar Stand-L (Public)</t>
  </si>
  <si>
    <t>Sunil Gavakar Stand-L (Clubs)</t>
  </si>
  <si>
    <t>Sunil Gavakar Stand-L (Donors)</t>
  </si>
  <si>
    <t>Public Sale</t>
  </si>
  <si>
    <t>A. C. Boxes (Tickets)</t>
  </si>
  <si>
    <t>Seats Killed</t>
  </si>
  <si>
    <t>Clubs/Gymkhana/GCH Sale</t>
  </si>
  <si>
    <t>Tickets Unsold</t>
  </si>
  <si>
    <t>Complimentary</t>
  </si>
  <si>
    <t>INDIA V/S WEST INDIES T20 - TICKETS SUMMARY (Provisional - Subject to audit)</t>
  </si>
  <si>
    <t>North Stand (Donors &amp; Public)</t>
  </si>
  <si>
    <t>S. Tendulkar Stand (Donors &amp; Public)</t>
  </si>
  <si>
    <t>Vithal Divecha Pavilion (Donors &amp; Public)</t>
  </si>
  <si>
    <t>A. C. Boxes (Leased &amp; Donor's) (Pre Sold)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</si>
</sst>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9" xfId="0" applyFill="1" applyBorder="1"/>
    <xf numFmtId="0" fontId="0" fillId="0" borderId="0" xfId="0" applyFill="1" applyBorder="1"/>
    <xf numFmtId="0" fontId="3" fillId="0" borderId="6" xfId="0" applyFont="1" applyFill="1" applyBorder="1"/>
    <xf numFmtId="0" fontId="3" fillId="0" borderId="4" xfId="0" applyFont="1" applyFill="1" applyBorder="1"/>
    <xf numFmtId="0" fontId="1" fillId="0" borderId="0" xfId="0" applyFont="1" applyFill="1" applyAlignment="1">
      <alignment vertical="center" wrapText="1"/>
    </xf>
    <xf numFmtId="0" fontId="0" fillId="0" borderId="7" xfId="0" applyFill="1" applyBorder="1"/>
    <xf numFmtId="0" fontId="0" fillId="0" borderId="8" xfId="0" applyFill="1" applyBorder="1"/>
    <xf numFmtId="0" fontId="3" fillId="0" borderId="11" xfId="0" applyFont="1" applyFill="1" applyBorder="1"/>
    <xf numFmtId="0" fontId="0" fillId="0" borderId="6" xfId="0" applyFill="1" applyBorder="1"/>
    <xf numFmtId="0" fontId="0" fillId="0" borderId="10" xfId="0" applyFill="1" applyBorder="1"/>
    <xf numFmtId="0" fontId="0" fillId="0" borderId="4" xfId="0" applyFill="1" applyBorder="1"/>
    <xf numFmtId="0" fontId="3" fillId="0" borderId="0" xfId="0" applyFont="1" applyFill="1"/>
    <xf numFmtId="0" fontId="3" fillId="0" borderId="5" xfId="0" applyFont="1" applyFill="1" applyBorder="1"/>
    <xf numFmtId="0" fontId="0" fillId="0" borderId="3" xfId="0" applyFill="1" applyBorder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selection activeCell="H11" sqref="H11"/>
    </sheetView>
  </sheetViews>
  <sheetFormatPr defaultColWidth="9.109375" defaultRowHeight="14.4" x14ac:dyDescent="0.3"/>
  <cols>
    <col min="1" max="1" width="38.109375" style="1" bestFit="1" customWidth="1"/>
    <col min="2" max="2" width="12.6640625" style="1" customWidth="1"/>
    <col min="3" max="3" width="10.88671875" style="1" customWidth="1"/>
    <col min="4" max="4" width="11.33203125" style="1" bestFit="1" customWidth="1"/>
    <col min="5" max="5" width="9.109375" style="1"/>
    <col min="6" max="6" width="21.6640625" style="1" customWidth="1"/>
    <col min="7" max="7" width="20.44140625" style="1" customWidth="1"/>
    <col min="8" max="8" width="14" style="1" bestFit="1" customWidth="1"/>
    <col min="9" max="16384" width="9.109375" style="1"/>
  </cols>
  <sheetData>
    <row r="1" spans="1:8" ht="19.5" thickBot="1" x14ac:dyDescent="0.35">
      <c r="A1" s="19" t="s">
        <v>32</v>
      </c>
      <c r="B1" s="19"/>
      <c r="C1" s="19"/>
      <c r="D1" s="19"/>
      <c r="E1" s="19"/>
      <c r="F1" s="19"/>
      <c r="G1" s="19"/>
      <c r="H1" s="19"/>
    </row>
    <row r="2" spans="1:8" s="7" customFormat="1" ht="38.25" thickBot="1" x14ac:dyDescent="0.3">
      <c r="A2" s="17" t="s">
        <v>17</v>
      </c>
      <c r="B2" s="18" t="s">
        <v>18</v>
      </c>
      <c r="C2" s="17" t="s">
        <v>19</v>
      </c>
      <c r="D2" s="18" t="s">
        <v>28</v>
      </c>
      <c r="E2" s="18" t="s">
        <v>26</v>
      </c>
      <c r="F2" s="18" t="s">
        <v>29</v>
      </c>
      <c r="G2" s="18" t="s">
        <v>31</v>
      </c>
      <c r="H2" s="18" t="s">
        <v>30</v>
      </c>
    </row>
    <row r="3" spans="1:8" x14ac:dyDescent="0.3">
      <c r="A3" s="8" t="s">
        <v>21</v>
      </c>
      <c r="B3" s="9">
        <v>750</v>
      </c>
      <c r="C3" s="9">
        <v>3090</v>
      </c>
      <c r="D3" s="21">
        <v>162</v>
      </c>
      <c r="E3" s="16"/>
      <c r="F3" s="16">
        <v>3090</v>
      </c>
      <c r="G3" s="16"/>
      <c r="H3" s="16"/>
    </row>
    <row r="4" spans="1:8" x14ac:dyDescent="0.3">
      <c r="A4" s="8" t="s">
        <v>9</v>
      </c>
      <c r="B4" s="9">
        <v>3600</v>
      </c>
      <c r="C4" s="9">
        <f>30+162</f>
        <v>192</v>
      </c>
      <c r="D4" s="21"/>
      <c r="E4" s="2">
        <v>30</v>
      </c>
      <c r="F4" s="2"/>
      <c r="G4" s="2"/>
      <c r="H4" s="2"/>
    </row>
    <row r="5" spans="1:8" ht="15" thickBot="1" x14ac:dyDescent="0.35">
      <c r="A5" s="8" t="s">
        <v>3</v>
      </c>
      <c r="B5" s="9"/>
      <c r="C5" s="9">
        <v>1153</v>
      </c>
      <c r="D5" s="22"/>
      <c r="E5" s="2"/>
      <c r="F5" s="2"/>
      <c r="G5" s="2">
        <v>1153</v>
      </c>
      <c r="H5" s="2"/>
    </row>
    <row r="6" spans="1:8" ht="15.75" thickBot="1" x14ac:dyDescent="0.3">
      <c r="A6" s="10" t="s">
        <v>10</v>
      </c>
      <c r="B6" s="11"/>
      <c r="C6" s="5">
        <f>SUM(C3:C5)</f>
        <v>4435</v>
      </c>
      <c r="D6" s="6"/>
      <c r="E6" s="3"/>
      <c r="F6" s="3"/>
      <c r="G6" s="3"/>
      <c r="H6" s="12"/>
    </row>
    <row r="7" spans="1:8" x14ac:dyDescent="0.3">
      <c r="A7" s="8" t="s">
        <v>11</v>
      </c>
      <c r="B7" s="9">
        <v>3600</v>
      </c>
      <c r="C7" s="9">
        <f>43+188</f>
        <v>231</v>
      </c>
      <c r="D7" s="23">
        <v>188</v>
      </c>
      <c r="E7" s="2">
        <v>23</v>
      </c>
      <c r="F7" s="2"/>
      <c r="G7" s="2"/>
      <c r="H7" s="2">
        <v>20</v>
      </c>
    </row>
    <row r="8" spans="1:8" ht="15" thickBot="1" x14ac:dyDescent="0.35">
      <c r="A8" s="8" t="s">
        <v>2</v>
      </c>
      <c r="B8" s="9"/>
      <c r="C8" s="9">
        <v>1412</v>
      </c>
      <c r="D8" s="22"/>
      <c r="E8" s="2"/>
      <c r="F8" s="2"/>
      <c r="G8" s="2">
        <v>1412</v>
      </c>
      <c r="H8" s="2"/>
    </row>
    <row r="9" spans="1:8" ht="15.75" thickBot="1" x14ac:dyDescent="0.3">
      <c r="A9" s="10" t="s">
        <v>10</v>
      </c>
      <c r="B9" s="11"/>
      <c r="C9" s="5">
        <f>SUM(C7:C8)</f>
        <v>1643</v>
      </c>
      <c r="D9" s="6"/>
      <c r="E9" s="3"/>
      <c r="F9" s="3"/>
      <c r="G9" s="3"/>
      <c r="H9" s="12"/>
    </row>
    <row r="10" spans="1:8" x14ac:dyDescent="0.3">
      <c r="A10" s="8" t="s">
        <v>33</v>
      </c>
      <c r="B10" s="9">
        <v>1800</v>
      </c>
      <c r="C10" s="9">
        <f>181+2246+2</f>
        <v>2429</v>
      </c>
      <c r="D10" s="20"/>
      <c r="E10" s="2">
        <f>181+2246</f>
        <v>2427</v>
      </c>
      <c r="F10" s="2"/>
      <c r="G10" s="2"/>
      <c r="H10" s="2">
        <v>2</v>
      </c>
    </row>
    <row r="11" spans="1:8" x14ac:dyDescent="0.3">
      <c r="A11" s="8" t="s">
        <v>12</v>
      </c>
      <c r="B11" s="9">
        <v>750</v>
      </c>
      <c r="C11" s="9">
        <v>2302</v>
      </c>
      <c r="D11" s="20"/>
      <c r="E11" s="2"/>
      <c r="F11" s="2">
        <v>2302</v>
      </c>
      <c r="G11" s="2"/>
      <c r="H11" s="2"/>
    </row>
    <row r="12" spans="1:8" ht="15" thickBot="1" x14ac:dyDescent="0.35">
      <c r="A12" s="8" t="s">
        <v>4</v>
      </c>
      <c r="B12" s="9"/>
      <c r="C12" s="9"/>
      <c r="D12" s="20"/>
      <c r="E12" s="2"/>
      <c r="F12" s="2"/>
      <c r="G12" s="2"/>
      <c r="H12" s="2"/>
    </row>
    <row r="13" spans="1:8" ht="15.75" thickBot="1" x14ac:dyDescent="0.3">
      <c r="A13" s="10" t="s">
        <v>10</v>
      </c>
      <c r="B13" s="11"/>
      <c r="C13" s="5">
        <f>SUM(C10:C12)</f>
        <v>4731</v>
      </c>
      <c r="D13" s="6"/>
      <c r="E13" s="3"/>
      <c r="F13" s="3"/>
      <c r="G13" s="3"/>
      <c r="H13" s="12"/>
    </row>
    <row r="14" spans="1:8" x14ac:dyDescent="0.3">
      <c r="A14" s="8" t="s">
        <v>34</v>
      </c>
      <c r="B14" s="9">
        <v>1800</v>
      </c>
      <c r="C14" s="9">
        <f>5685+10</f>
        <v>5695</v>
      </c>
      <c r="D14" s="20"/>
      <c r="E14" s="2">
        <f>10+5685</f>
        <v>5695</v>
      </c>
      <c r="F14" s="2"/>
      <c r="G14" s="2"/>
      <c r="H14" s="2"/>
    </row>
    <row r="15" spans="1:8" x14ac:dyDescent="0.3">
      <c r="A15" s="8" t="s">
        <v>13</v>
      </c>
      <c r="B15" s="9">
        <v>750</v>
      </c>
      <c r="C15" s="9">
        <v>1426</v>
      </c>
      <c r="D15" s="20"/>
      <c r="E15" s="2"/>
      <c r="F15" s="2">
        <v>1426</v>
      </c>
      <c r="G15" s="2"/>
      <c r="H15" s="2"/>
    </row>
    <row r="16" spans="1:8" ht="15" thickBot="1" x14ac:dyDescent="0.35">
      <c r="A16" s="8" t="s">
        <v>14</v>
      </c>
      <c r="B16" s="9"/>
      <c r="C16" s="9">
        <v>1233</v>
      </c>
      <c r="D16" s="20"/>
      <c r="E16" s="2"/>
      <c r="F16" s="2"/>
      <c r="G16" s="2">
        <v>1233</v>
      </c>
      <c r="H16" s="2"/>
    </row>
    <row r="17" spans="1:8" ht="15.75" thickBot="1" x14ac:dyDescent="0.3">
      <c r="A17" s="10" t="s">
        <v>10</v>
      </c>
      <c r="B17" s="11"/>
      <c r="C17" s="5">
        <f>SUM(C14:C16)</f>
        <v>8354</v>
      </c>
      <c r="D17" s="6"/>
      <c r="E17" s="4"/>
      <c r="F17" s="4"/>
      <c r="G17" s="4"/>
      <c r="H17" s="9"/>
    </row>
    <row r="18" spans="1:8" x14ac:dyDescent="0.3">
      <c r="A18" s="8" t="s">
        <v>20</v>
      </c>
      <c r="B18" s="9">
        <v>750</v>
      </c>
      <c r="C18" s="9">
        <v>1710</v>
      </c>
      <c r="D18" s="23">
        <v>10</v>
      </c>
      <c r="E18" s="2"/>
      <c r="F18" s="2">
        <v>1710</v>
      </c>
      <c r="G18" s="2"/>
      <c r="H18" s="2"/>
    </row>
    <row r="19" spans="1:8" x14ac:dyDescent="0.3">
      <c r="A19" s="8" t="s">
        <v>35</v>
      </c>
      <c r="B19" s="9">
        <v>3000</v>
      </c>
      <c r="C19" s="9">
        <f>20+180+10</f>
        <v>210</v>
      </c>
      <c r="D19" s="21"/>
      <c r="E19" s="2">
        <f>20+180</f>
        <v>200</v>
      </c>
      <c r="F19" s="2"/>
      <c r="G19" s="2"/>
      <c r="H19" s="2"/>
    </row>
    <row r="20" spans="1:8" ht="15" thickBot="1" x14ac:dyDescent="0.35">
      <c r="A20" s="8" t="s">
        <v>7</v>
      </c>
      <c r="B20" s="9"/>
      <c r="C20" s="9">
        <f>1097</f>
        <v>1097</v>
      </c>
      <c r="D20" s="22"/>
      <c r="E20" s="2"/>
      <c r="F20" s="2"/>
      <c r="G20" s="2">
        <f>1097</f>
        <v>1097</v>
      </c>
      <c r="H20" s="2"/>
    </row>
    <row r="21" spans="1:8" ht="15.75" thickBot="1" x14ac:dyDescent="0.3">
      <c r="A21" s="10" t="s">
        <v>10</v>
      </c>
      <c r="B21" s="11"/>
      <c r="C21" s="5">
        <f>SUM(C18:C20)</f>
        <v>3017</v>
      </c>
      <c r="D21" s="6"/>
      <c r="E21" s="4"/>
      <c r="F21" s="4"/>
      <c r="G21" s="4"/>
      <c r="H21" s="9"/>
    </row>
    <row r="22" spans="1:8" x14ac:dyDescent="0.3">
      <c r="A22" s="8" t="s">
        <v>22</v>
      </c>
      <c r="B22" s="9">
        <v>750</v>
      </c>
      <c r="C22" s="9">
        <v>977</v>
      </c>
      <c r="D22" s="20"/>
      <c r="E22" s="2"/>
      <c r="F22" s="2">
        <v>977</v>
      </c>
      <c r="G22" s="2"/>
      <c r="H22" s="2"/>
    </row>
    <row r="23" spans="1:8" x14ac:dyDescent="0.3">
      <c r="A23" s="8" t="s">
        <v>15</v>
      </c>
      <c r="B23" s="9">
        <v>3000</v>
      </c>
      <c r="C23" s="9">
        <v>3319</v>
      </c>
      <c r="D23" s="20"/>
      <c r="E23" s="2">
        <v>3318</v>
      </c>
      <c r="F23" s="2"/>
      <c r="G23" s="2"/>
      <c r="H23" s="2">
        <v>1</v>
      </c>
    </row>
    <row r="24" spans="1:8" ht="15" thickBot="1" x14ac:dyDescent="0.35">
      <c r="A24" s="8" t="s">
        <v>5</v>
      </c>
      <c r="B24" s="9"/>
      <c r="C24" s="9"/>
      <c r="D24" s="20"/>
      <c r="E24" s="2"/>
      <c r="F24" s="2"/>
      <c r="G24" s="2"/>
      <c r="H24" s="2"/>
    </row>
    <row r="25" spans="1:8" ht="15.75" thickBot="1" x14ac:dyDescent="0.3">
      <c r="A25" s="10" t="s">
        <v>10</v>
      </c>
      <c r="B25" s="11"/>
      <c r="C25" s="5">
        <f>SUM(C22:C24)</f>
        <v>4296</v>
      </c>
      <c r="D25" s="6"/>
      <c r="E25" s="4"/>
      <c r="F25" s="4"/>
      <c r="G25" s="4"/>
      <c r="H25" s="9"/>
    </row>
    <row r="26" spans="1:8" x14ac:dyDescent="0.3">
      <c r="A26" s="8" t="s">
        <v>25</v>
      </c>
      <c r="B26" s="9">
        <v>600</v>
      </c>
      <c r="C26" s="9">
        <v>453</v>
      </c>
      <c r="D26" s="20"/>
      <c r="E26" s="2">
        <v>453</v>
      </c>
      <c r="F26" s="2"/>
      <c r="G26" s="2"/>
      <c r="H26" s="2"/>
    </row>
    <row r="27" spans="1:8" x14ac:dyDescent="0.3">
      <c r="A27" s="8" t="s">
        <v>24</v>
      </c>
      <c r="B27" s="9">
        <v>600</v>
      </c>
      <c r="C27" s="9">
        <v>664</v>
      </c>
      <c r="D27" s="20"/>
      <c r="E27" s="2">
        <v>664</v>
      </c>
      <c r="F27" s="2"/>
      <c r="G27" s="2"/>
      <c r="H27" s="2"/>
    </row>
    <row r="28" spans="1:8" x14ac:dyDescent="0.3">
      <c r="A28" s="8" t="s">
        <v>23</v>
      </c>
      <c r="B28" s="9">
        <v>600</v>
      </c>
      <c r="C28" s="9">
        <v>1024</v>
      </c>
      <c r="D28" s="20"/>
      <c r="E28" s="2">
        <v>1023</v>
      </c>
      <c r="F28" s="2"/>
      <c r="G28" s="2"/>
      <c r="H28" s="2">
        <v>1</v>
      </c>
    </row>
    <row r="29" spans="1:8" x14ac:dyDescent="0.3">
      <c r="A29" s="8" t="s">
        <v>16</v>
      </c>
      <c r="B29" s="9">
        <v>3000</v>
      </c>
      <c r="C29" s="9">
        <v>1544</v>
      </c>
      <c r="D29" s="20"/>
      <c r="E29" s="2">
        <v>1544</v>
      </c>
      <c r="F29" s="2"/>
      <c r="G29" s="2"/>
      <c r="H29" s="2"/>
    </row>
    <row r="30" spans="1:8" ht="15" thickBot="1" x14ac:dyDescent="0.35">
      <c r="A30" s="8" t="s">
        <v>6</v>
      </c>
      <c r="B30" s="9"/>
      <c r="C30" s="9">
        <v>964</v>
      </c>
      <c r="D30" s="20"/>
      <c r="E30" s="2"/>
      <c r="F30" s="2"/>
      <c r="G30" s="2">
        <v>964</v>
      </c>
      <c r="H30" s="2"/>
    </row>
    <row r="31" spans="1:8" ht="15.75" thickBot="1" x14ac:dyDescent="0.3">
      <c r="A31" s="10" t="s">
        <v>10</v>
      </c>
      <c r="B31" s="11"/>
      <c r="C31" s="5">
        <f>SUM(C26:C30)</f>
        <v>4649</v>
      </c>
      <c r="D31" s="13"/>
      <c r="E31" s="4"/>
      <c r="F31" s="4"/>
      <c r="G31" s="4"/>
      <c r="H31" s="9"/>
    </row>
    <row r="32" spans="1:8" ht="15" x14ac:dyDescent="0.25">
      <c r="A32" s="8" t="s">
        <v>27</v>
      </c>
      <c r="B32" s="9">
        <v>24000</v>
      </c>
      <c r="C32" s="9">
        <f>15+15+36+15+180+85+19+10</f>
        <v>375</v>
      </c>
      <c r="D32" s="4"/>
      <c r="E32" s="2">
        <v>91</v>
      </c>
      <c r="F32" s="2"/>
      <c r="G32" s="2"/>
      <c r="H32" s="2">
        <f>180+85+19</f>
        <v>284</v>
      </c>
    </row>
    <row r="33" spans="1:8" ht="15.75" thickBot="1" x14ac:dyDescent="0.3">
      <c r="A33" s="8" t="s">
        <v>36</v>
      </c>
      <c r="B33" s="9"/>
      <c r="C33" s="9">
        <f>80+55+30+285+160</f>
        <v>610</v>
      </c>
      <c r="D33" s="4"/>
      <c r="E33" s="2"/>
      <c r="F33" s="2"/>
      <c r="G33" s="2"/>
      <c r="H33" s="2"/>
    </row>
    <row r="34" spans="1:8" ht="15.75" thickBot="1" x14ac:dyDescent="0.3">
      <c r="A34" s="10" t="s">
        <v>10</v>
      </c>
      <c r="B34" s="11"/>
      <c r="C34" s="5">
        <f>SUM(C32:C33)</f>
        <v>985</v>
      </c>
      <c r="D34" s="13"/>
      <c r="E34" s="4"/>
      <c r="F34" s="4"/>
      <c r="G34" s="4"/>
      <c r="H34" s="9"/>
    </row>
    <row r="35" spans="1:8" ht="15" x14ac:dyDescent="0.25">
      <c r="A35" s="8" t="s">
        <v>0</v>
      </c>
      <c r="B35" s="9"/>
      <c r="C35" s="9">
        <v>200</v>
      </c>
      <c r="D35" s="4"/>
      <c r="E35" s="2"/>
      <c r="F35" s="2"/>
      <c r="G35" s="2">
        <v>200</v>
      </c>
      <c r="H35" s="2"/>
    </row>
    <row r="36" spans="1:8" ht="15.75" thickBot="1" x14ac:dyDescent="0.3">
      <c r="A36" s="8" t="s">
        <v>1</v>
      </c>
      <c r="B36" s="9"/>
      <c r="C36" s="9">
        <v>696</v>
      </c>
      <c r="D36" s="4"/>
      <c r="E36" s="2"/>
      <c r="F36" s="2"/>
      <c r="G36" s="2">
        <v>696</v>
      </c>
      <c r="H36" s="2"/>
    </row>
    <row r="37" spans="1:8" ht="15.75" thickBot="1" x14ac:dyDescent="0.3">
      <c r="A37" s="10" t="s">
        <v>10</v>
      </c>
      <c r="B37" s="11"/>
      <c r="C37" s="5">
        <f>+C35+C36</f>
        <v>896</v>
      </c>
      <c r="D37" s="6"/>
    </row>
    <row r="38" spans="1:8" ht="15.75" thickBot="1" x14ac:dyDescent="0.3">
      <c r="A38" s="14" t="s">
        <v>8</v>
      </c>
      <c r="C38" s="15">
        <f>+C37+C34+C31+C25+C21+C17+C13+C9+C6</f>
        <v>33006</v>
      </c>
    </row>
    <row r="39" spans="1:8" ht="15.75" thickTop="1" x14ac:dyDescent="0.25"/>
  </sheetData>
  <mergeCells count="8">
    <mergeCell ref="A1:H1"/>
    <mergeCell ref="D10:D12"/>
    <mergeCell ref="D14:D16"/>
    <mergeCell ref="D22:D24"/>
    <mergeCell ref="D26:D30"/>
    <mergeCell ref="D3:D5"/>
    <mergeCell ref="D7:D8"/>
    <mergeCell ref="D18:D20"/>
  </mergeCells>
  <pageMargins left="0.7" right="0.7" top="0.75" bottom="0.75" header="0.3" footer="0.3"/>
  <pageSetup paperSize="9" scale="8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Ind-WI T20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Kinjal Patel</cp:lastModifiedBy>
  <cp:lastPrinted>2021-08-11T11:28:19Z</cp:lastPrinted>
  <dcterms:created xsi:type="dcterms:W3CDTF">2019-11-28T06:22:05Z</dcterms:created>
  <dcterms:modified xsi:type="dcterms:W3CDTF">2021-08-11T11:32:49Z</dcterms:modified>
</cp:coreProperties>
</file>